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bon\Downloads\"/>
    </mc:Choice>
  </mc:AlternateContent>
  <xr:revisionPtr revIDLastSave="0" documentId="8_{D597EA3F-8991-4184-B277-AE6332385FF2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Grant-Loan " sheetId="2" r:id="rId1"/>
    <sheet name="Affordability Calculation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2" l="1"/>
  <c r="B5" i="2"/>
  <c r="B5" i="1" l="1"/>
  <c r="D5" i="1"/>
  <c r="B9" i="1"/>
  <c r="B12" i="1" s="1"/>
  <c r="D9" i="1"/>
  <c r="D12" i="1" s="1"/>
  <c r="B11" i="1"/>
  <c r="D11" i="1"/>
  <c r="B19" i="1"/>
  <c r="B25" i="1" s="1"/>
  <c r="D19" i="1"/>
  <c r="D25" i="1" s="1"/>
  <c r="B23" i="1"/>
  <c r="B26" i="1" s="1"/>
  <c r="D23" i="1"/>
  <c r="D26" i="1" s="1"/>
  <c r="B6" i="2"/>
  <c r="D27" i="1" l="1"/>
  <c r="B13" i="1"/>
  <c r="B27" i="1"/>
  <c r="D13" i="1"/>
  <c r="B8" i="2"/>
  <c r="B17" i="2" s="1"/>
  <c r="B14" i="2"/>
  <c r="B9" i="2" l="1"/>
  <c r="B16" i="2" s="1"/>
  <c r="B18" i="2" s="1"/>
  <c r="B20" i="2" s="1"/>
  <c r="B2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Spiker, Susan</author>
  </authors>
  <commentList>
    <comment ref="B2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Spiker, Susan:</t>
        </r>
        <r>
          <rPr>
            <sz val="9"/>
            <color indexed="81"/>
            <rFont val="Tahoma"/>
            <family val="2"/>
          </rPr>
          <t xml:space="preserve">
Formulas in these cells, so don't replace
</t>
        </r>
      </text>
    </comment>
  </commentList>
</comments>
</file>

<file path=xl/sharedStrings.xml><?xml version="1.0" encoding="utf-8"?>
<sst xmlns="http://schemas.openxmlformats.org/spreadsheetml/2006/main" count="96" uniqueCount="58">
  <si>
    <t>SCIP Affordability Rate</t>
  </si>
  <si>
    <t xml:space="preserve"> </t>
  </si>
  <si>
    <t>Affordability Rate Factor</t>
  </si>
  <si>
    <t>Monthly Water Rate based on 4500 Gal.</t>
  </si>
  <si>
    <t>Monthly Sewer Rate based on 4500 Gal.</t>
  </si>
  <si>
    <t>MHI</t>
  </si>
  <si>
    <t>Yearly affordability rate</t>
  </si>
  <si>
    <t>TOTAL</t>
  </si>
  <si>
    <t>Water &amp; Sewer Total</t>
  </si>
  <si>
    <t>Community has either water or sewer</t>
  </si>
  <si>
    <t>&lt; 100</t>
  </si>
  <si>
    <t>&lt;50</t>
  </si>
  <si>
    <t>Between 100 &amp; 200</t>
  </si>
  <si>
    <t>Between 50 &amp; 100</t>
  </si>
  <si>
    <t>200 &amp; 300</t>
  </si>
  <si>
    <t>100 &amp; 150</t>
  </si>
  <si>
    <t>300 &amp; 400</t>
  </si>
  <si>
    <t>150 &amp; 200</t>
  </si>
  <si>
    <t>400 &amp; 500</t>
  </si>
  <si>
    <t>200 &amp; 250</t>
  </si>
  <si>
    <t>500 &amp; 600</t>
  </si>
  <si>
    <t>250 &amp; 300</t>
  </si>
  <si>
    <t>600 &amp; 700</t>
  </si>
  <si>
    <t>300 &amp; 350</t>
  </si>
  <si>
    <t>700 &amp; 800</t>
  </si>
  <si>
    <t>350 &amp; 400</t>
  </si>
  <si>
    <t>800 +</t>
  </si>
  <si>
    <t>400+</t>
  </si>
  <si>
    <t>Both Water &amp; Sewer</t>
  </si>
  <si>
    <t>Either Water or Sewer</t>
  </si>
  <si>
    <t>Difference</t>
  </si>
  <si>
    <t>Points</t>
  </si>
  <si>
    <t>Loan/Grant Calculation</t>
  </si>
  <si>
    <t>Project Total Cost</t>
  </si>
  <si>
    <t>5% Local Share</t>
  </si>
  <si>
    <t>Balance Left for Grant/Loan</t>
  </si>
  <si>
    <t>Minimum 25% must be loan</t>
  </si>
  <si>
    <t>Balance left for grant</t>
  </si>
  <si>
    <t>Here's how to enter into application</t>
  </si>
  <si>
    <t>Local Share</t>
  </si>
  <si>
    <t>Grant</t>
  </si>
  <si>
    <t>Loan</t>
  </si>
  <si>
    <t>Subtotal</t>
  </si>
  <si>
    <t>Grant/Loan Subtotal</t>
  </si>
  <si>
    <t>Project Grant Total</t>
  </si>
  <si>
    <t>District 17 Grant/Loan Calculation</t>
  </si>
  <si>
    <t>Enter numbers in green cells only</t>
  </si>
  <si>
    <t>SCORE</t>
  </si>
  <si>
    <t>Grant Only'</t>
  </si>
  <si>
    <t>.</t>
  </si>
  <si>
    <t>MHI-Alexandria</t>
  </si>
  <si>
    <t>Community has both water &amp; sewer</t>
  </si>
  <si>
    <t>Water or Sewer Total</t>
  </si>
  <si>
    <t>Total Difference</t>
  </si>
  <si>
    <t>Actual</t>
  </si>
  <si>
    <t>Did not meet grant/loan threshold</t>
  </si>
  <si>
    <t xml:space="preserve">  </t>
  </si>
  <si>
    <t xml:space="preserve"> 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</si>
</sst>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</numFmts>
  <fonts count="1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9C0006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7CE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0" applyNumberFormat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6" fontId="0" fillId="0" borderId="0" xfId="0" applyNumberFormat="1"/>
    <xf numFmtId="8" fontId="0" fillId="0" borderId="0" xfId="0" applyNumberFormat="1"/>
    <xf numFmtId="3" fontId="0" fillId="0" borderId="0" xfId="0" applyNumberFormat="1"/>
    <xf numFmtId="9" fontId="0" fillId="0" borderId="0" xfId="0" applyNumberFormat="1"/>
    <xf numFmtId="0" fontId="4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0" fontId="9" fillId="0" borderId="0" xfId="0" applyFont="1"/>
    <xf numFmtId="0" fontId="10" fillId="0" borderId="0" xfId="0" applyFont="1"/>
    <xf numFmtId="0" fontId="6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/>
    <xf numFmtId="0" fontId="5" fillId="0" borderId="1" xfId="0" applyFont="1" applyBorder="1"/>
    <xf numFmtId="6" fontId="2" fillId="0" borderId="1" xfId="0" applyNumberFormat="1" applyFont="1" applyBorder="1"/>
    <xf numFmtId="0" fontId="6" fillId="0" borderId="1" xfId="0" applyFont="1" applyBorder="1"/>
    <xf numFmtId="44" fontId="5" fillId="0" borderId="1" xfId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6" fillId="2" borderId="1" xfId="0" applyFont="1" applyFill="1" applyBorder="1"/>
    <xf numFmtId="10" fontId="6" fillId="2" borderId="1" xfId="0" applyNumberFormat="1" applyFont="1" applyFill="1" applyBorder="1"/>
    <xf numFmtId="0" fontId="5" fillId="2" borderId="1" xfId="0" applyFont="1" applyFill="1" applyBorder="1" applyAlignment="1">
      <alignment horizontal="center"/>
    </xf>
    <xf numFmtId="44" fontId="6" fillId="0" borderId="1" xfId="1" applyFont="1" applyBorder="1"/>
    <xf numFmtId="44" fontId="6" fillId="3" borderId="1" xfId="1" applyFont="1" applyFill="1" applyBorder="1"/>
    <xf numFmtId="44" fontId="5" fillId="3" borderId="1" xfId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0" fillId="0" borderId="1" xfId="0" applyFill="1" applyBorder="1"/>
    <xf numFmtId="0" fontId="2" fillId="0" borderId="1" xfId="0" applyFont="1" applyFill="1" applyBorder="1" applyAlignment="1">
      <alignment wrapText="1"/>
    </xf>
    <xf numFmtId="44" fontId="6" fillId="4" borderId="1" xfId="1" applyFont="1" applyFill="1" applyBorder="1"/>
    <xf numFmtId="0" fontId="11" fillId="5" borderId="0" xfId="2"/>
    <xf numFmtId="6" fontId="11" fillId="5" borderId="0" xfId="2" applyNumberFormat="1"/>
    <xf numFmtId="0" fontId="12" fillId="6" borderId="2" xfId="3" applyBorder="1" applyAlignment="1">
      <alignment horizontal="center" wrapText="1"/>
    </xf>
    <xf numFmtId="0" fontId="11" fillId="5" borderId="1" xfId="2" applyBorder="1" applyAlignment="1">
      <alignment horizontal="center"/>
    </xf>
    <xf numFmtId="0" fontId="13" fillId="7" borderId="1" xfId="4" applyBorder="1" applyAlignment="1">
      <alignment horizontal="center"/>
    </xf>
    <xf numFmtId="0" fontId="11" fillId="5" borderId="1" xfId="2" applyNumberFormat="1" applyBorder="1" applyAlignment="1">
      <alignment horizontal="center"/>
    </xf>
    <xf numFmtId="0" fontId="1" fillId="0" borderId="0" xfId="0" applyFont="1"/>
  </cellXfs>
  <cellStyles count="5">
    <cellStyle name="Bad" xfId="4" builtinId="27"/>
    <cellStyle name="Currency" xfId="1" builtinId="4"/>
    <cellStyle name="Good" xfId="2" builtinId="26"/>
    <cellStyle name="Neutral" xfId="3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3"/>
  <sheetViews>
    <sheetView tabSelected="1" view="pageLayout" zoomScaleNormal="100" workbookViewId="0">
      <selection activeCell="F19" sqref="F19"/>
    </sheetView>
  </sheetViews>
  <sheetFormatPr defaultRowHeight="12.75" x14ac:dyDescent="0.2"/>
  <cols>
    <col min="1" max="1" width="34.42578125" customWidth="1"/>
    <col min="2" max="3" width="19.42578125" customWidth="1"/>
    <col min="6" max="6" width="10.140625" customWidth="1"/>
  </cols>
  <sheetData>
    <row r="1" spans="1:6" x14ac:dyDescent="0.2">
      <c r="A1" t="s">
        <v>45</v>
      </c>
      <c r="C1" s="42" t="s">
        <v>55</v>
      </c>
    </row>
    <row r="2" spans="1:6" x14ac:dyDescent="0.2">
      <c r="A2" s="1" t="s">
        <v>32</v>
      </c>
    </row>
    <row r="3" spans="1:6" x14ac:dyDescent="0.2">
      <c r="C3" s="42" t="s">
        <v>54</v>
      </c>
      <c r="F3" t="s">
        <v>48</v>
      </c>
    </row>
    <row r="4" spans="1:6" x14ac:dyDescent="0.2">
      <c r="A4" t="s">
        <v>33</v>
      </c>
      <c r="B4" s="3">
        <v>158479</v>
      </c>
      <c r="C4" s="3">
        <v>158479</v>
      </c>
      <c r="F4" s="42" t="s">
        <v>1</v>
      </c>
    </row>
    <row r="5" spans="1:6" ht="15" x14ac:dyDescent="0.25">
      <c r="A5" s="36" t="s">
        <v>34</v>
      </c>
      <c r="B5" s="37">
        <f>0.05*B4</f>
        <v>7923.9500000000007</v>
      </c>
      <c r="C5" s="37">
        <v>7950</v>
      </c>
      <c r="F5" s="42" t="s">
        <v>1</v>
      </c>
    </row>
    <row r="6" spans="1:6" x14ac:dyDescent="0.2">
      <c r="A6" t="s">
        <v>35</v>
      </c>
      <c r="B6" s="3">
        <f>B4-B5</f>
        <v>150555.04999999999</v>
      </c>
      <c r="C6" s="3">
        <v>150529</v>
      </c>
      <c r="F6" s="42" t="s">
        <v>1</v>
      </c>
    </row>
    <row r="7" spans="1:6" x14ac:dyDescent="0.2">
      <c r="F7" s="42" t="s">
        <v>56</v>
      </c>
    </row>
    <row r="8" spans="1:6" x14ac:dyDescent="0.2">
      <c r="A8" t="s">
        <v>36</v>
      </c>
      <c r="B8" s="4">
        <f>B6*25%</f>
        <v>37638.762499999997</v>
      </c>
      <c r="C8" s="4">
        <v>33050</v>
      </c>
    </row>
    <row r="9" spans="1:6" x14ac:dyDescent="0.2">
      <c r="A9" t="s">
        <v>37</v>
      </c>
      <c r="B9" s="4">
        <f>B6-B8</f>
        <v>112916.28749999999</v>
      </c>
      <c r="C9" s="4">
        <v>117479</v>
      </c>
    </row>
    <row r="12" spans="1:6" x14ac:dyDescent="0.2">
      <c r="A12" s="1" t="s">
        <v>38</v>
      </c>
    </row>
    <row r="14" spans="1:6" x14ac:dyDescent="0.2">
      <c r="A14" t="s">
        <v>39</v>
      </c>
      <c r="B14" s="5">
        <f>B5</f>
        <v>7923.9500000000007</v>
      </c>
      <c r="C14" s="5">
        <v>7950</v>
      </c>
      <c r="D14" s="6">
        <v>0.05</v>
      </c>
      <c r="F14" s="42" t="s">
        <v>1</v>
      </c>
    </row>
    <row r="15" spans="1:6" x14ac:dyDescent="0.2">
      <c r="F15" s="42" t="s">
        <v>1</v>
      </c>
    </row>
    <row r="16" spans="1:6" x14ac:dyDescent="0.2">
      <c r="A16" t="s">
        <v>40</v>
      </c>
      <c r="B16" s="3">
        <f>B9</f>
        <v>112916.28749999999</v>
      </c>
      <c r="C16" s="3">
        <v>117479</v>
      </c>
      <c r="F16" s="42" t="s">
        <v>1</v>
      </c>
    </row>
    <row r="17" spans="1:6" ht="15" x14ac:dyDescent="0.25">
      <c r="A17" s="36" t="s">
        <v>41</v>
      </c>
      <c r="B17" s="37">
        <f>B8</f>
        <v>37638.762499999997</v>
      </c>
      <c r="C17" s="37">
        <v>33050</v>
      </c>
      <c r="D17" s="6">
        <v>0.22</v>
      </c>
      <c r="F17" s="42" t="s">
        <v>1</v>
      </c>
    </row>
    <row r="18" spans="1:6" x14ac:dyDescent="0.2">
      <c r="A18" t="s">
        <v>43</v>
      </c>
      <c r="B18" s="3">
        <f>B16+B17</f>
        <v>150555.04999999999</v>
      </c>
      <c r="C18" s="3">
        <v>150529</v>
      </c>
      <c r="F18" s="42" t="s">
        <v>1</v>
      </c>
    </row>
    <row r="19" spans="1:6" x14ac:dyDescent="0.2">
      <c r="F19" s="42" t="s">
        <v>57</v>
      </c>
    </row>
    <row r="20" spans="1:6" x14ac:dyDescent="0.2">
      <c r="A20" t="s">
        <v>42</v>
      </c>
      <c r="B20" s="3">
        <f>B14+B18</f>
        <v>158479</v>
      </c>
      <c r="C20" s="3"/>
    </row>
    <row r="22" spans="1:6" x14ac:dyDescent="0.2">
      <c r="A22" t="s">
        <v>44</v>
      </c>
      <c r="B22" s="3">
        <f>B20</f>
        <v>158479</v>
      </c>
      <c r="C22" s="3"/>
      <c r="F22" t="e">
        <f>F16+F14</f>
        <v>#VALUE!</v>
      </c>
    </row>
    <row r="23" spans="1:6" x14ac:dyDescent="0.2">
      <c r="F23" t="s">
        <v>49</v>
      </c>
    </row>
  </sheetData>
  <phoneticPr fontId="0" type="noConversion"/>
  <printOptions gridLines="1"/>
  <pageMargins left="1.4583333333333333" right="0.75" top="1" bottom="1" header="0.5" footer="0.5"/>
  <pageSetup scale="80" orientation="portrait" r:id="rId1"/>
  <headerFooter alignWithMargins="0">
    <oddHeader>&amp;CGrant/Loan 
Sample Calculation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1"/>
  <sheetViews>
    <sheetView workbookViewId="0">
      <selection activeCell="L24" sqref="L24"/>
    </sheetView>
  </sheetViews>
  <sheetFormatPr defaultRowHeight="12.75" x14ac:dyDescent="0.2"/>
  <cols>
    <col min="1" max="1" width="32.140625" customWidth="1"/>
    <col min="2" max="2" width="10.85546875" customWidth="1"/>
    <col min="3" max="3" width="13.85546875" customWidth="1"/>
    <col min="4" max="4" width="11.7109375" customWidth="1"/>
    <col min="5" max="5" width="12" customWidth="1"/>
  </cols>
  <sheetData>
    <row r="1" spans="1:6" ht="61.9" customHeight="1" x14ac:dyDescent="0.25">
      <c r="A1" s="38" t="s">
        <v>51</v>
      </c>
      <c r="B1" s="11" t="s">
        <v>1</v>
      </c>
      <c r="C1" s="12" t="s">
        <v>1</v>
      </c>
      <c r="D1" s="13" t="s">
        <v>46</v>
      </c>
      <c r="E1" s="14"/>
      <c r="F1" s="9"/>
    </row>
    <row r="2" spans="1:6" s="1" customFormat="1" x14ac:dyDescent="0.2">
      <c r="A2" s="15" t="s">
        <v>0</v>
      </c>
      <c r="B2" s="15" t="s">
        <v>1</v>
      </c>
      <c r="C2" s="15"/>
      <c r="D2" s="15" t="s">
        <v>1</v>
      </c>
      <c r="E2" s="16" t="s">
        <v>1</v>
      </c>
    </row>
    <row r="3" spans="1:6" x14ac:dyDescent="0.2">
      <c r="A3" s="17" t="s">
        <v>50</v>
      </c>
      <c r="B3" s="35">
        <v>62206</v>
      </c>
      <c r="C3" s="18" t="s">
        <v>47</v>
      </c>
      <c r="D3" s="35">
        <v>62206</v>
      </c>
      <c r="E3" s="19" t="s">
        <v>47</v>
      </c>
    </row>
    <row r="4" spans="1:6" x14ac:dyDescent="0.2">
      <c r="A4" s="20" t="s">
        <v>2</v>
      </c>
      <c r="B4" s="21">
        <v>1.7399999999999999E-2</v>
      </c>
      <c r="C4" s="22"/>
      <c r="D4" s="21">
        <v>1.7399999999999999E-2</v>
      </c>
      <c r="E4" s="19"/>
    </row>
    <row r="5" spans="1:6" x14ac:dyDescent="0.2">
      <c r="A5" s="17" t="s">
        <v>6</v>
      </c>
      <c r="B5" s="23">
        <f>B3*B4</f>
        <v>1082.3843999999999</v>
      </c>
      <c r="C5" s="18"/>
      <c r="D5" s="23">
        <f>D3*D4</f>
        <v>1082.3843999999999</v>
      </c>
      <c r="E5" s="19"/>
    </row>
    <row r="6" spans="1:6" x14ac:dyDescent="0.2">
      <c r="A6" s="17" t="s">
        <v>1</v>
      </c>
      <c r="B6" s="23" t="s">
        <v>1</v>
      </c>
      <c r="C6" s="18"/>
      <c r="D6" s="23" t="s">
        <v>1</v>
      </c>
      <c r="E6" s="19"/>
    </row>
    <row r="7" spans="1:6" x14ac:dyDescent="0.2">
      <c r="A7" s="17" t="s">
        <v>3</v>
      </c>
      <c r="B7" s="35">
        <v>45</v>
      </c>
      <c r="C7" s="18"/>
      <c r="D7" s="35">
        <v>30</v>
      </c>
      <c r="E7" s="19"/>
    </row>
    <row r="8" spans="1:6" x14ac:dyDescent="0.2">
      <c r="A8" s="17" t="s">
        <v>4</v>
      </c>
      <c r="B8" s="35">
        <v>65</v>
      </c>
      <c r="C8" s="18"/>
      <c r="D8" s="35">
        <v>25</v>
      </c>
      <c r="E8" s="19"/>
    </row>
    <row r="9" spans="1:6" x14ac:dyDescent="0.2">
      <c r="A9" s="17" t="s">
        <v>7</v>
      </c>
      <c r="B9" s="23">
        <f>SUM(B7:B8)</f>
        <v>110</v>
      </c>
      <c r="C9" s="18"/>
      <c r="D9" s="23">
        <f>SUM(D7:D8)</f>
        <v>55</v>
      </c>
      <c r="E9" s="19"/>
    </row>
    <row r="10" spans="1:6" x14ac:dyDescent="0.2">
      <c r="A10" s="17"/>
      <c r="B10" s="23"/>
      <c r="C10" s="18"/>
      <c r="D10" s="23"/>
      <c r="E10" s="19"/>
    </row>
    <row r="11" spans="1:6" x14ac:dyDescent="0.2">
      <c r="A11" s="17" t="s">
        <v>6</v>
      </c>
      <c r="B11" s="24">
        <f>B5</f>
        <v>1082.3843999999999</v>
      </c>
      <c r="C11" s="25"/>
      <c r="D11" s="24">
        <f>D5</f>
        <v>1082.3843999999999</v>
      </c>
      <c r="E11" s="26"/>
    </row>
    <row r="12" spans="1:6" x14ac:dyDescent="0.2">
      <c r="A12" s="17" t="s">
        <v>8</v>
      </c>
      <c r="B12" s="24">
        <f>B9*12</f>
        <v>1320</v>
      </c>
      <c r="C12" s="25" t="s">
        <v>1</v>
      </c>
      <c r="D12" s="24">
        <f>D9*12</f>
        <v>660</v>
      </c>
      <c r="E12" s="26" t="s">
        <v>1</v>
      </c>
    </row>
    <row r="13" spans="1:6" ht="15" x14ac:dyDescent="0.25">
      <c r="A13" s="17" t="s">
        <v>53</v>
      </c>
      <c r="B13" s="24">
        <f>B11-B12</f>
        <v>-237.61560000000009</v>
      </c>
      <c r="C13" s="41">
        <v>0</v>
      </c>
      <c r="D13" s="24">
        <f>D11-D12</f>
        <v>422.38439999999991</v>
      </c>
      <c r="E13" s="40">
        <v>-8</v>
      </c>
    </row>
    <row r="14" spans="1:6" x14ac:dyDescent="0.2">
      <c r="A14" s="17"/>
      <c r="B14" s="23"/>
      <c r="C14" s="18" t="s">
        <v>1</v>
      </c>
      <c r="D14" s="23"/>
      <c r="E14" s="19"/>
    </row>
    <row r="15" spans="1:6" x14ac:dyDescent="0.2">
      <c r="A15" s="15" t="s">
        <v>9</v>
      </c>
      <c r="B15" s="17"/>
      <c r="C15" s="27"/>
      <c r="D15" s="17"/>
      <c r="E15" s="19"/>
    </row>
    <row r="16" spans="1:6" x14ac:dyDescent="0.2">
      <c r="A16" s="15" t="s">
        <v>0</v>
      </c>
      <c r="B16" s="15" t="s">
        <v>1</v>
      </c>
      <c r="C16" s="27"/>
      <c r="D16" s="15" t="s">
        <v>1</v>
      </c>
      <c r="E16" s="19"/>
    </row>
    <row r="17" spans="1:7" x14ac:dyDescent="0.2">
      <c r="A17" s="17" t="s">
        <v>5</v>
      </c>
      <c r="B17" s="35">
        <v>50000</v>
      </c>
      <c r="C17" s="27"/>
      <c r="D17" s="35">
        <v>50000</v>
      </c>
      <c r="E17" s="19"/>
    </row>
    <row r="18" spans="1:7" x14ac:dyDescent="0.2">
      <c r="A18" s="20" t="s">
        <v>2</v>
      </c>
      <c r="B18" s="21">
        <v>8.6999999999999994E-3</v>
      </c>
      <c r="C18" s="22"/>
      <c r="D18" s="21">
        <v>8.6999999999999994E-3</v>
      </c>
      <c r="E18" s="19"/>
    </row>
    <row r="19" spans="1:7" x14ac:dyDescent="0.2">
      <c r="A19" s="17" t="s">
        <v>6</v>
      </c>
      <c r="B19" s="23">
        <f>B17*B18</f>
        <v>434.99999999999994</v>
      </c>
      <c r="C19" s="27"/>
      <c r="D19" s="23">
        <f>D17*D18</f>
        <v>434.99999999999994</v>
      </c>
      <c r="E19" s="19" t="s">
        <v>1</v>
      </c>
    </row>
    <row r="20" spans="1:7" x14ac:dyDescent="0.2">
      <c r="A20" s="17" t="s">
        <v>1</v>
      </c>
      <c r="B20" s="23" t="s">
        <v>1</v>
      </c>
      <c r="C20" s="27"/>
      <c r="D20" s="23" t="s">
        <v>1</v>
      </c>
      <c r="E20" s="19"/>
    </row>
    <row r="21" spans="1:7" x14ac:dyDescent="0.2">
      <c r="A21" s="17" t="s">
        <v>3</v>
      </c>
      <c r="B21" s="35">
        <v>0</v>
      </c>
      <c r="C21" s="27"/>
      <c r="D21" s="35">
        <v>0</v>
      </c>
      <c r="E21" s="19"/>
    </row>
    <row r="22" spans="1:7" x14ac:dyDescent="0.2">
      <c r="A22" s="17" t="s">
        <v>4</v>
      </c>
      <c r="B22" s="35">
        <v>60</v>
      </c>
      <c r="C22" s="27"/>
      <c r="D22" s="35">
        <v>25</v>
      </c>
      <c r="E22" s="19"/>
    </row>
    <row r="23" spans="1:7" x14ac:dyDescent="0.2">
      <c r="A23" s="17" t="s">
        <v>7</v>
      </c>
      <c r="B23" s="23">
        <f>SUM(B21:B22)</f>
        <v>60</v>
      </c>
      <c r="C23" s="27"/>
      <c r="D23" s="23">
        <f>SUM(D21:D22)</f>
        <v>25</v>
      </c>
      <c r="E23" s="19"/>
    </row>
    <row r="24" spans="1:7" x14ac:dyDescent="0.2">
      <c r="A24" s="17"/>
      <c r="B24" s="23"/>
      <c r="C24" s="27"/>
      <c r="D24" s="23"/>
      <c r="E24" s="19"/>
    </row>
    <row r="25" spans="1:7" x14ac:dyDescent="0.2">
      <c r="A25" s="17" t="s">
        <v>6</v>
      </c>
      <c r="B25" s="23">
        <f>B19</f>
        <v>434.99999999999994</v>
      </c>
      <c r="C25" s="27"/>
      <c r="D25" s="23">
        <f>D19</f>
        <v>434.99999999999994</v>
      </c>
      <c r="E25" s="19"/>
    </row>
    <row r="26" spans="1:7" x14ac:dyDescent="0.2">
      <c r="A26" s="17" t="s">
        <v>52</v>
      </c>
      <c r="B26" s="23">
        <f>B23*12</f>
        <v>720</v>
      </c>
      <c r="C26" s="27" t="s">
        <v>1</v>
      </c>
      <c r="D26" s="23">
        <f>D23*12</f>
        <v>300</v>
      </c>
      <c r="E26" s="19" t="s">
        <v>1</v>
      </c>
    </row>
    <row r="27" spans="1:7" ht="15" x14ac:dyDescent="0.25">
      <c r="A27" s="17"/>
      <c r="B27" s="23">
        <f>B25-B26</f>
        <v>-285.00000000000006</v>
      </c>
      <c r="C27" s="39">
        <v>0</v>
      </c>
      <c r="D27" s="23">
        <f>D25-D26</f>
        <v>134.99999999999994</v>
      </c>
      <c r="E27" s="40">
        <v>-4</v>
      </c>
      <c r="G27" s="10" t="s">
        <v>1</v>
      </c>
    </row>
    <row r="28" spans="1:7" x14ac:dyDescent="0.2">
      <c r="A28" s="17"/>
      <c r="B28" s="17"/>
      <c r="C28" s="17"/>
      <c r="D28" s="17"/>
      <c r="E28" s="28"/>
    </row>
    <row r="29" spans="1:7" s="2" customFormat="1" ht="27.75" customHeight="1" x14ac:dyDescent="0.2">
      <c r="A29" s="29" t="s">
        <v>28</v>
      </c>
      <c r="B29" s="29"/>
      <c r="C29" s="29" t="s">
        <v>29</v>
      </c>
      <c r="D29" s="29"/>
      <c r="E29" s="29"/>
    </row>
    <row r="30" spans="1:7" x14ac:dyDescent="0.2">
      <c r="A30" s="30" t="s">
        <v>30</v>
      </c>
      <c r="B30" s="30" t="s">
        <v>31</v>
      </c>
      <c r="C30" s="30" t="s">
        <v>30</v>
      </c>
      <c r="D30" s="30" t="s">
        <v>31</v>
      </c>
      <c r="E30" s="28"/>
    </row>
    <row r="31" spans="1:7" x14ac:dyDescent="0.2">
      <c r="A31" s="31" t="s">
        <v>10</v>
      </c>
      <c r="B31" s="31">
        <v>0</v>
      </c>
      <c r="C31" s="31" t="s">
        <v>11</v>
      </c>
      <c r="D31" s="31">
        <v>0</v>
      </c>
      <c r="E31" s="28"/>
    </row>
    <row r="32" spans="1:7" ht="22.5" x14ac:dyDescent="0.2">
      <c r="A32" s="31" t="s">
        <v>12</v>
      </c>
      <c r="B32" s="31">
        <v>-2</v>
      </c>
      <c r="C32" s="31" t="s">
        <v>13</v>
      </c>
      <c r="D32" s="31">
        <v>-2</v>
      </c>
      <c r="E32" s="28"/>
    </row>
    <row r="33" spans="1:5" x14ac:dyDescent="0.2">
      <c r="A33" s="31" t="s">
        <v>14</v>
      </c>
      <c r="B33" s="31">
        <v>-4</v>
      </c>
      <c r="C33" s="31" t="s">
        <v>15</v>
      </c>
      <c r="D33" s="31">
        <v>-4</v>
      </c>
      <c r="E33" s="28"/>
    </row>
    <row r="34" spans="1:5" x14ac:dyDescent="0.2">
      <c r="A34" s="31" t="s">
        <v>16</v>
      </c>
      <c r="B34" s="31">
        <v>-6</v>
      </c>
      <c r="C34" s="31" t="s">
        <v>17</v>
      </c>
      <c r="D34" s="31">
        <v>-6</v>
      </c>
      <c r="E34" s="28"/>
    </row>
    <row r="35" spans="1:5" x14ac:dyDescent="0.2">
      <c r="A35" s="31" t="s">
        <v>18</v>
      </c>
      <c r="B35" s="31">
        <v>-8</v>
      </c>
      <c r="C35" s="31" t="s">
        <v>19</v>
      </c>
      <c r="D35" s="31">
        <v>-8</v>
      </c>
      <c r="E35" s="28"/>
    </row>
    <row r="36" spans="1:5" x14ac:dyDescent="0.2">
      <c r="A36" s="31" t="s">
        <v>20</v>
      </c>
      <c r="B36" s="31">
        <v>-10</v>
      </c>
      <c r="C36" s="31" t="s">
        <v>21</v>
      </c>
      <c r="D36" s="31">
        <v>-10</v>
      </c>
      <c r="E36" s="28"/>
    </row>
    <row r="37" spans="1:5" x14ac:dyDescent="0.2">
      <c r="A37" s="31" t="s">
        <v>22</v>
      </c>
      <c r="B37" s="31">
        <v>-12</v>
      </c>
      <c r="C37" s="31" t="s">
        <v>23</v>
      </c>
      <c r="D37" s="31">
        <v>-12</v>
      </c>
      <c r="E37" s="28"/>
    </row>
    <row r="38" spans="1:5" x14ac:dyDescent="0.2">
      <c r="A38" s="31" t="s">
        <v>24</v>
      </c>
      <c r="B38" s="31">
        <v>-14</v>
      </c>
      <c r="C38" s="31" t="s">
        <v>25</v>
      </c>
      <c r="D38" s="31">
        <v>-14</v>
      </c>
      <c r="E38" s="28"/>
    </row>
    <row r="39" spans="1:5" x14ac:dyDescent="0.2">
      <c r="A39" s="31" t="s">
        <v>26</v>
      </c>
      <c r="B39" s="31">
        <v>-16</v>
      </c>
      <c r="C39" s="31" t="s">
        <v>27</v>
      </c>
      <c r="D39" s="31">
        <v>-16</v>
      </c>
      <c r="E39" s="28"/>
    </row>
    <row r="40" spans="1:5" ht="1.5" customHeight="1" x14ac:dyDescent="0.2">
      <c r="A40" s="32"/>
      <c r="B40" s="33"/>
      <c r="C40" s="33"/>
      <c r="D40" s="33"/>
      <c r="E40" s="28"/>
    </row>
    <row r="41" spans="1:5" hidden="1" x14ac:dyDescent="0.2">
      <c r="A41" s="34"/>
      <c r="B41" s="34"/>
      <c r="C41" s="34"/>
      <c r="D41" s="34"/>
      <c r="E41" s="28"/>
    </row>
    <row r="42" spans="1:5" x14ac:dyDescent="0.2">
      <c r="A42" s="8"/>
      <c r="B42" s="8"/>
      <c r="C42" s="8"/>
      <c r="D42" s="8"/>
    </row>
    <row r="43" spans="1:5" x14ac:dyDescent="0.2">
      <c r="A43" s="7"/>
      <c r="B43" s="7"/>
      <c r="C43" s="7"/>
      <c r="D43" s="7"/>
    </row>
    <row r="44" spans="1:5" x14ac:dyDescent="0.2">
      <c r="A44" s="7"/>
      <c r="B44" s="7"/>
      <c r="C44" s="7"/>
      <c r="D44" s="7"/>
    </row>
    <row r="45" spans="1:5" x14ac:dyDescent="0.2">
      <c r="A45" s="7"/>
      <c r="B45" s="7"/>
      <c r="C45" s="7"/>
      <c r="D45" s="7"/>
    </row>
    <row r="46" spans="1:5" x14ac:dyDescent="0.2">
      <c r="A46" s="7"/>
      <c r="B46" s="7"/>
      <c r="C46" s="7"/>
      <c r="D46" s="7"/>
    </row>
    <row r="47" spans="1:5" x14ac:dyDescent="0.2">
      <c r="A47" s="7"/>
      <c r="B47" s="7"/>
      <c r="C47" s="7"/>
      <c r="D47" s="7"/>
    </row>
    <row r="48" spans="1:5" x14ac:dyDescent="0.2">
      <c r="A48" s="7"/>
      <c r="B48" s="7"/>
      <c r="C48" s="7"/>
      <c r="D48" s="7"/>
    </row>
    <row r="49" spans="1:4" x14ac:dyDescent="0.2">
      <c r="A49" s="7"/>
      <c r="B49" s="7"/>
      <c r="C49" s="7"/>
      <c r="D49" s="7"/>
    </row>
    <row r="50" spans="1:4" x14ac:dyDescent="0.2">
      <c r="A50" s="7"/>
      <c r="B50" s="7"/>
      <c r="C50" s="7"/>
      <c r="D50" s="7"/>
    </row>
    <row r="51" spans="1:4" x14ac:dyDescent="0.2">
      <c r="A51" s="7"/>
      <c r="B51" s="7"/>
      <c r="C51" s="7"/>
      <c r="D51" s="7"/>
    </row>
  </sheetData>
  <phoneticPr fontId="0" type="noConversion"/>
  <pageMargins left="0.75" right="0.75" top="1" bottom="1" header="0.5" footer="0.5"/>
  <pageSetup scale="94" fitToHeight="0" orientation="portrait" r:id="rId1"/>
  <headerFooter alignWithMargins="0">
    <oddHeader>&amp;L&amp;"Arial,Bold"&amp;12Water &amp; Sewer Affordability Examples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Grant-Loan </vt:lpstr>
      <vt:lpstr>Affordability Calculation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sspik1</dc:creator>
  <cp:lastModifiedBy>Abbey DeHart</cp:lastModifiedBy>
  <cp:lastPrinted>2018-01-30T17:05:10Z</cp:lastPrinted>
  <dcterms:created xsi:type="dcterms:W3CDTF">2011-05-06T19:06:51Z</dcterms:created>
  <dcterms:modified xsi:type="dcterms:W3CDTF">2021-01-15T13:42:51Z</dcterms:modified>
</cp:coreProperties>
</file>